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120" yWindow="-120" windowWidth="19425" windowHeight="11025"/>
  </bookViews>
  <sheets>
    <sheet name="Workplan" sheetId="1" r:id="rId1"/>
    <sheet name="Timeline" sheetId="2" r:id="rId2"/>
  </sheets>
  <externalReferences>
    <externalReference r:id="rId3"/>
  </externalReferences>
  <definedNames>
    <definedName name="_xlnm.Print_Area" localSheetId="0">Workplan!$A$1:$K$35</definedName>
  </definedNames>
  <calcPr calcId="1445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34" i="1" l="1"/>
  <c r="H34" i="1"/>
  <c r="I34" i="1"/>
  <c r="G34" i="1"/>
  <c r="J17" i="1"/>
  <c r="J16" i="1"/>
  <c r="J18" i="1"/>
  <c r="J19" i="1"/>
  <c r="J20" i="1"/>
  <c r="J21" i="1"/>
  <c r="J22" i="1"/>
  <c r="J23" i="1"/>
  <c r="J24" i="1"/>
  <c r="J25" i="1"/>
  <c r="J26" i="1"/>
  <c r="J27" i="1"/>
  <c r="J28" i="1"/>
  <c r="J31" i="1"/>
  <c r="J32" i="1"/>
  <c r="J15" i="1"/>
  <c r="I16" i="1"/>
  <c r="I17" i="1"/>
  <c r="I18" i="1"/>
  <c r="I19" i="1"/>
  <c r="I33" i="1" s="1"/>
  <c r="I20" i="1"/>
  <c r="I21" i="1"/>
  <c r="I22" i="1"/>
  <c r="I23" i="1"/>
  <c r="I24" i="1"/>
  <c r="I25" i="1"/>
  <c r="I26" i="1"/>
  <c r="I27" i="1"/>
  <c r="I28" i="1"/>
  <c r="I29" i="1"/>
  <c r="I30" i="1"/>
  <c r="I31" i="1"/>
  <c r="I32" i="1"/>
  <c r="I15" i="1"/>
  <c r="H33" i="1"/>
  <c r="J33" i="1" s="1"/>
  <c r="G33" i="1"/>
  <c r="H10" i="1"/>
  <c r="J10" i="1" s="1"/>
  <c r="H9" i="1"/>
  <c r="J9" i="1" s="1"/>
  <c r="H8" i="1"/>
  <c r="J8" i="1" s="1"/>
  <c r="H7" i="1"/>
  <c r="J7" i="1" s="1"/>
  <c r="H6" i="1"/>
  <c r="J6" i="1" s="1"/>
  <c r="G10" i="1"/>
  <c r="I10" i="1" s="1"/>
  <c r="G9" i="1"/>
  <c r="I9" i="1" s="1"/>
  <c r="G8" i="1"/>
  <c r="I8" i="1" s="1"/>
  <c r="G7" i="1"/>
  <c r="I7" i="1" s="1"/>
  <c r="G6" i="1"/>
  <c r="I6" i="1" s="1"/>
  <c r="I11" i="1" l="1"/>
  <c r="G11" i="1"/>
  <c r="H11" i="1"/>
  <c r="J11" i="1" l="1"/>
</calcChain>
</file>

<file path=xl/sharedStrings.xml><?xml version="1.0" encoding="utf-8"?>
<sst xmlns="http://schemas.openxmlformats.org/spreadsheetml/2006/main" count="195" uniqueCount="93">
  <si>
    <t>Oversight</t>
  </si>
  <si>
    <t>No.</t>
  </si>
  <si>
    <t>Budget received (USD)</t>
  </si>
  <si>
    <t>Expenditure (USD)</t>
  </si>
  <si>
    <t>Expenditure rate (%)</t>
  </si>
  <si>
    <t>Variance (USD)</t>
  </si>
  <si>
    <t>Cost Grouping</t>
  </si>
  <si>
    <t>Source of Funds</t>
  </si>
  <si>
    <t>Section 1. Fixed Costs and HR</t>
  </si>
  <si>
    <t>Area of Responsibility</t>
  </si>
  <si>
    <t>Status/Comment</t>
  </si>
  <si>
    <t>Annual Performance Report of Lao CCM Work Plan from 1 January - 31 December 2021</t>
  </si>
  <si>
    <t>CCM Funding Agreement</t>
  </si>
  <si>
    <t>Operations</t>
  </si>
  <si>
    <t>Human resources</t>
  </si>
  <si>
    <t>Indirect and Overhead costs</t>
  </si>
  <si>
    <t>Other office-running costs (electricity, telephone, gas,..)</t>
  </si>
  <si>
    <t xml:space="preserve">Communication Material and Publications </t>
  </si>
  <si>
    <t>Printed material</t>
  </si>
  <si>
    <t>CCM Evolution</t>
  </si>
  <si>
    <t>COVID19RM</t>
  </si>
  <si>
    <t>Engagement</t>
  </si>
  <si>
    <t>Sub-Total Budget for Activities 1</t>
  </si>
  <si>
    <t xml:space="preserve">Section 2. Activities </t>
  </si>
  <si>
    <t>Travel related Costs</t>
  </si>
  <si>
    <t>Oversight Committee meetings</t>
  </si>
  <si>
    <t>CCM Website development &amp; maintenance</t>
  </si>
  <si>
    <t>CCM Executive Committee meetings</t>
  </si>
  <si>
    <t>External Professional Services</t>
  </si>
  <si>
    <t>Local Consultant (on-site support)</t>
  </si>
  <si>
    <t>Positioning</t>
  </si>
  <si>
    <t>Local Consultant to train civil society (pre- and post- General Assemblies)</t>
  </si>
  <si>
    <t>Implementation of CCM Secretariat Performance Management</t>
  </si>
  <si>
    <t>Onsite support to coordinate CCM constituency elections</t>
  </si>
  <si>
    <t>Consultation meetings with Civil Society</t>
  </si>
  <si>
    <t>Consultation meetings with National Response Coordination (including government and international partners)</t>
  </si>
  <si>
    <t>Sub-Total Budget for Activities 2</t>
  </si>
  <si>
    <t xml:space="preserve">Grand Total Budget </t>
  </si>
  <si>
    <t>Description/Activities</t>
  </si>
  <si>
    <t>Activities Timeline from 1 January - 31 December 2021</t>
  </si>
  <si>
    <t>Jan</t>
  </si>
  <si>
    <t>Feb</t>
  </si>
  <si>
    <t>Mar</t>
  </si>
  <si>
    <t>Apr</t>
  </si>
  <si>
    <t>May</t>
  </si>
  <si>
    <t>Jun</t>
  </si>
  <si>
    <t>Jul</t>
  </si>
  <si>
    <t>Aug</t>
  </si>
  <si>
    <t>Sep</t>
  </si>
  <si>
    <t>Oct</t>
  </si>
  <si>
    <t>Nov</t>
  </si>
  <si>
    <t>Dec</t>
  </si>
  <si>
    <t>Site visit 1 (Short distance)</t>
  </si>
  <si>
    <t>Site visit 2 (Long distance)</t>
  </si>
  <si>
    <t>CCM General Assemblies (Half-day CCM meeting at MOH)</t>
  </si>
  <si>
    <t>CCM General Assemblies (Half-day CCM meeting at Hotel)</t>
  </si>
  <si>
    <t>CCM General Assemblies (Full-day CCM meeting at Hotel)</t>
  </si>
  <si>
    <t>Regular consultation meetings with CCM constituencies (CSO Coordinating Committee meeting)</t>
  </si>
  <si>
    <t>Other Workshops, Meetings and Trainings (Resource Mobilization Committee - RMC meeting)</t>
  </si>
  <si>
    <t>CCM General Assemblies (Ad-hoc CCM meetingl)</t>
  </si>
  <si>
    <t xml:space="preserve">CCM Secretariat Staff </t>
  </si>
  <si>
    <t>Oversight / Transition Officer (TA)</t>
  </si>
  <si>
    <t xml:space="preserve">Engagement and Coordination Officer </t>
  </si>
  <si>
    <t>Local consultant to Support CCM Positioning (maping national health governance bodies and platforms and developing positioning plan)</t>
  </si>
  <si>
    <t>Regular monthly reports are available</t>
  </si>
  <si>
    <t>No oversight field visit is conducted as planned this year (2 visits will be conducted) due to country lockdown restriction resulting from the nationwide spreading of COVID-19 at the communities.</t>
  </si>
  <si>
    <t>See above answer.</t>
  </si>
  <si>
    <t>Monthly</t>
  </si>
  <si>
    <t>1/0</t>
  </si>
  <si>
    <t>Timeline/ No. Activity (Plan/Implemented)</t>
  </si>
  <si>
    <t xml:space="preserve">Timeline/ No. Activity (Plan/implemented)
</t>
  </si>
  <si>
    <t xml:space="preserve">Four OC meetings were organized for this fiscal year (including joint meetings with ExCom and RMC) according to the agenda and requirements. The variance amount is due to the joint meeting with shared costs. </t>
  </si>
  <si>
    <t>4/4</t>
  </si>
  <si>
    <t>4/3</t>
  </si>
  <si>
    <t xml:space="preserve">Three ExCom meetings were organized for this fiscal year (including joint meetings with OC and RMC) according to the agenda and requirements. The variance amount is due to the joint meeting with shared costs. </t>
  </si>
  <si>
    <t>2/2</t>
  </si>
  <si>
    <t>1/1</t>
  </si>
  <si>
    <t>Two half-day CCM Meetings were organized at MOH as planned  for this fiscal year. The variance amount is due to some members being unable to attend the meetings.</t>
  </si>
  <si>
    <t>One half-day CCM Meetings was organized at the hotel as planned  for this fiscal year. The variance amount is due to some members being unable to attend the meetings.</t>
  </si>
  <si>
    <t>No ad-hoc CCM meeting is organized ths fiscal year.</t>
  </si>
  <si>
    <t xml:space="preserve">Two RMC meetings were organized for this fiscal year (including joint meetings with ExCom and OC) according to the agenda and requirements. The variance amount is due to the joint meeting with shared costs. </t>
  </si>
  <si>
    <t>4/2</t>
  </si>
  <si>
    <t>CCM website and CCM contact lists on the GF Partner Portal have been managed and updated regularly when required.</t>
  </si>
  <si>
    <t>Monlhly</t>
  </si>
  <si>
    <t>4/0</t>
  </si>
  <si>
    <t>The CSO received additional budget from the other sources to implement their activities. No meeting of the  CSO Coordinating Committee was convened this year.</t>
  </si>
  <si>
    <t xml:space="preserve">Regular monthly reports are available.
Additional Budget (CCM Evolution) was approved from the GF to cover the TA cost started from 1 July 2021 to 30 June 2023.  </t>
  </si>
  <si>
    <t xml:space="preserve">Regular monthly reports are available.
The CCM Funding Agreement was approved from the GF to cover the TA cost started from 1 January 2021 to 30 June 2021.  </t>
  </si>
  <si>
    <t>Descrition</t>
  </si>
  <si>
    <t>The local Consultant to Support CCM Positioning has been recruited in July 2021 based on the Global Fund guideline. The Consultant has completed 2 deliverable outputs, e.g. maping existing national health governance bodies and platforms and developing positioning pathway plan</t>
  </si>
  <si>
    <t>In progress by using the Global Fund provided guidance notes on performance management</t>
  </si>
  <si>
    <t>No activity is conducted. CCM can update this activity costs by submitting the revised budget and request for no objection from the Global Fund.</t>
  </si>
  <si>
    <t>6/6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</si>
</sst>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b/>
      <sz val="12"/>
      <color theme="1"/>
      <name val="Arial"/>
      <family val="2"/>
    </font>
    <font>
      <sz val="11"/>
      <color theme="1"/>
      <name val="Arial"/>
      <family val="2"/>
    </font>
    <font>
      <sz val="11"/>
      <name val="Arial"/>
      <family val="2"/>
    </font>
    <font>
      <b/>
      <sz val="11"/>
      <color theme="1"/>
      <name val="Arial"/>
      <family val="2"/>
    </font>
    <font>
      <sz val="12"/>
      <color theme="1"/>
      <name val="Arial"/>
      <family val="2"/>
    </font>
    <font>
      <b/>
      <sz val="11"/>
      <name val="Arial"/>
      <family val="2"/>
    </font>
    <font>
      <b/>
      <sz val="8"/>
      <color theme="1"/>
      <name val="Arial"/>
      <family val="2"/>
    </font>
    <font>
      <sz val="7"/>
      <color theme="1"/>
      <name val="Arial"/>
      <family val="2"/>
    </font>
  </fonts>
  <fills count="9">
    <fill>
      <patternFill patternType="none"/>
    </fill>
    <fill>
      <patternFill patternType="gray125"/>
    </fill>
    <fill>
      <patternFill patternType="solid">
        <fgColor theme="4"/>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2" fillId="0" borderId="0"/>
  </cellStyleXfs>
  <cellXfs count="61">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wrapText="1"/>
    </xf>
    <xf numFmtId="43" fontId="0" fillId="0" borderId="0" xfId="0" applyNumberFormat="1" applyAlignment="1">
      <alignment wrapText="1"/>
    </xf>
    <xf numFmtId="0" fontId="3" fillId="0" borderId="0" xfId="0" applyFont="1" applyBorder="1"/>
    <xf numFmtId="0" fontId="5" fillId="0" borderId="0" xfId="0" applyFont="1"/>
    <xf numFmtId="0" fontId="4" fillId="0" borderId="0" xfId="0" applyFont="1" applyAlignment="1">
      <alignment horizontal="left" vertical="center" wrapText="1"/>
    </xf>
    <xf numFmtId="0" fontId="5" fillId="0" borderId="2" xfId="0" applyFont="1" applyBorder="1" applyAlignment="1">
      <alignment horizontal="left" vertical="top" wrapText="1"/>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wrapText="1"/>
    </xf>
    <xf numFmtId="0" fontId="5" fillId="0" borderId="0" xfId="0" applyFont="1" applyBorder="1" applyAlignment="1">
      <alignment horizontal="left" vertical="top" wrapText="1"/>
    </xf>
    <xf numFmtId="0" fontId="5" fillId="6" borderId="2" xfId="0" applyFont="1" applyFill="1" applyBorder="1" applyAlignment="1" applyProtection="1">
      <alignment horizontal="center" vertical="top" wrapText="1"/>
    </xf>
    <xf numFmtId="0" fontId="9" fillId="8"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7" borderId="2" xfId="0" applyFont="1" applyFill="1" applyBorder="1" applyAlignment="1" applyProtection="1">
      <alignment horizontal="left" vertical="top" wrapText="1"/>
      <protection locked="0"/>
    </xf>
    <xf numFmtId="0" fontId="5" fillId="6" borderId="2" xfId="2" applyFont="1" applyFill="1" applyBorder="1" applyAlignment="1" applyProtection="1">
      <alignment horizontal="center" vertical="center" wrapText="1"/>
    </xf>
    <xf numFmtId="0" fontId="9" fillId="4" borderId="2" xfId="0" applyFont="1" applyFill="1" applyBorder="1" applyAlignment="1">
      <alignment horizontal="center" vertical="center" wrapText="1"/>
    </xf>
    <xf numFmtId="0" fontId="7" fillId="0" borderId="0" xfId="0" applyFont="1"/>
    <xf numFmtId="0" fontId="7" fillId="2" borderId="2" xfId="0"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5" fillId="0" borderId="2" xfId="0" applyFont="1" applyBorder="1" applyAlignment="1">
      <alignment horizontal="center" vertical="top" wrapText="1"/>
    </xf>
    <xf numFmtId="0" fontId="0" fillId="0" borderId="2" xfId="0" applyBorder="1"/>
    <xf numFmtId="0" fontId="0" fillId="0" borderId="2" xfId="0" applyBorder="1" applyAlignment="1">
      <alignment horizontal="left" vertical="top" wrapText="1"/>
    </xf>
    <xf numFmtId="0" fontId="11"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3" borderId="2" xfId="0" applyFill="1" applyBorder="1"/>
    <xf numFmtId="0" fontId="0" fillId="5" borderId="2" xfId="0" applyFill="1" applyBorder="1" applyAlignment="1">
      <alignment horizontal="left" vertical="top" wrapText="1"/>
    </xf>
    <xf numFmtId="0" fontId="6" fillId="0" borderId="2" xfId="0" applyFont="1" applyFill="1" applyBorder="1" applyAlignment="1">
      <alignment horizontal="left" vertical="top" wrapText="1"/>
    </xf>
    <xf numFmtId="49" fontId="6" fillId="0" borderId="2" xfId="2" applyNumberFormat="1" applyFont="1" applyFill="1" applyBorder="1" applyAlignment="1" applyProtection="1">
      <alignment horizontal="center" vertical="center" wrapText="1"/>
      <protection locked="0"/>
    </xf>
    <xf numFmtId="49" fontId="5" fillId="0" borderId="2" xfId="2" applyNumberFormat="1" applyFont="1" applyFill="1" applyBorder="1" applyAlignment="1" applyProtection="1">
      <alignment horizontal="center" vertical="center" wrapText="1"/>
      <protection locked="0"/>
    </xf>
    <xf numFmtId="0" fontId="4" fillId="0" borderId="0" xfId="0" applyFont="1" applyAlignment="1">
      <alignment vertical="top" wrapText="1"/>
    </xf>
    <xf numFmtId="0" fontId="9" fillId="8" borderId="2" xfId="0" applyFont="1" applyFill="1" applyBorder="1" applyAlignment="1">
      <alignment vertical="top" wrapText="1"/>
    </xf>
    <xf numFmtId="0" fontId="9" fillId="0" borderId="0" xfId="0" applyFont="1" applyFill="1" applyBorder="1" applyAlignment="1">
      <alignment vertical="top" wrapText="1"/>
    </xf>
    <xf numFmtId="0" fontId="0" fillId="0" borderId="0" xfId="0" applyAlignment="1">
      <alignment vertical="top"/>
    </xf>
    <xf numFmtId="0" fontId="5" fillId="0" borderId="0" xfId="0" applyFont="1" applyAlignment="1">
      <alignment vertical="top"/>
    </xf>
    <xf numFmtId="0" fontId="5" fillId="0" borderId="2" xfId="0"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49" fontId="5" fillId="0" borderId="2" xfId="2" applyNumberFormat="1" applyFont="1" applyFill="1" applyBorder="1" applyAlignment="1" applyProtection="1">
      <alignment vertical="top" wrapText="1"/>
      <protection locked="0"/>
    </xf>
    <xf numFmtId="0" fontId="5" fillId="0" borderId="2" xfId="0" applyFont="1" applyFill="1" applyBorder="1" applyAlignment="1">
      <alignment vertical="top" wrapText="1"/>
    </xf>
    <xf numFmtId="0" fontId="5" fillId="0" borderId="2" xfId="0" applyFont="1" applyBorder="1" applyAlignment="1">
      <alignment vertical="top" wrapText="1"/>
    </xf>
    <xf numFmtId="0" fontId="0" fillId="0" borderId="2" xfId="0" applyFill="1" applyBorder="1" applyAlignment="1">
      <alignment horizontal="left" vertical="top" wrapText="1"/>
    </xf>
    <xf numFmtId="4" fontId="9" fillId="8" borderId="2" xfId="0" applyNumberFormat="1" applyFont="1" applyFill="1" applyBorder="1" applyAlignment="1">
      <alignment horizontal="center" vertical="center" wrapText="1"/>
    </xf>
    <xf numFmtId="43" fontId="5" fillId="0" borderId="2" xfId="1" applyNumberFormat="1" applyFont="1" applyFill="1" applyBorder="1" applyAlignment="1">
      <alignment horizontal="center" vertical="center" wrapText="1"/>
    </xf>
    <xf numFmtId="43" fontId="6" fillId="0" borderId="2" xfId="1" applyFont="1" applyFill="1" applyBorder="1" applyAlignment="1">
      <alignment horizontal="center" vertical="center" wrapText="1"/>
    </xf>
    <xf numFmtId="43" fontId="6" fillId="0" borderId="2" xfId="1" applyNumberFormat="1" applyFont="1" applyFill="1" applyBorder="1" applyAlignment="1">
      <alignment horizontal="center" vertical="center" wrapText="1"/>
    </xf>
    <xf numFmtId="43" fontId="5" fillId="0" borderId="2" xfId="1" applyNumberFormat="1" applyFont="1" applyBorder="1" applyAlignment="1">
      <alignment horizontal="center" vertical="center"/>
    </xf>
    <xf numFmtId="43" fontId="5" fillId="0" borderId="2" xfId="1" applyNumberFormat="1" applyFont="1" applyFill="1" applyBorder="1" applyAlignment="1">
      <alignment horizontal="center" vertical="center"/>
    </xf>
    <xf numFmtId="43" fontId="9" fillId="8" borderId="2" xfId="1" applyNumberFormat="1" applyFont="1" applyFill="1" applyBorder="1" applyAlignment="1">
      <alignment horizontal="center" vertical="center" wrapText="1"/>
    </xf>
    <xf numFmtId="43" fontId="9" fillId="8" borderId="2" xfId="1" applyFont="1" applyFill="1" applyBorder="1" applyAlignment="1">
      <alignment vertical="center" wrapText="1"/>
    </xf>
    <xf numFmtId="4" fontId="6" fillId="0" borderId="2" xfId="0" applyNumberFormat="1" applyFont="1" applyFill="1" applyBorder="1" applyAlignment="1">
      <alignment horizontal="center" vertical="center" wrapText="1"/>
    </xf>
    <xf numFmtId="43" fontId="6" fillId="0" borderId="2" xfId="0" applyNumberFormat="1" applyFont="1" applyFill="1" applyBorder="1" applyAlignment="1">
      <alignment horizontal="center" vertical="center" wrapText="1"/>
    </xf>
    <xf numFmtId="43" fontId="6" fillId="0" borderId="2" xfId="1" applyFont="1" applyFill="1" applyBorder="1" applyAlignment="1">
      <alignment vertical="center" wrapText="1"/>
    </xf>
    <xf numFmtId="3" fontId="6" fillId="0" borderId="2" xfId="0" applyNumberFormat="1" applyFont="1" applyFill="1" applyBorder="1" applyAlignment="1">
      <alignment horizontal="center" vertical="center" wrapText="1"/>
    </xf>
    <xf numFmtId="0" fontId="9" fillId="8" borderId="2" xfId="0" applyFont="1" applyFill="1" applyBorder="1" applyAlignment="1">
      <alignment horizontal="left" vertical="top"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4" borderId="2" xfId="0" applyFont="1" applyFill="1" applyBorder="1" applyAlignment="1">
      <alignment horizontal="left" vertical="top" wrapText="1"/>
    </xf>
    <xf numFmtId="0" fontId="7" fillId="4" borderId="0" xfId="0" applyFont="1" applyFill="1" applyAlignment="1">
      <alignment horizontal="left" vertical="top" wrapText="1"/>
    </xf>
  </cellXfs>
  <cellStyles count="3">
    <cellStyle name="Comma" xfId="1" builtinId="3"/>
    <cellStyle name="Normal" xfId="0" builtinId="0"/>
    <cellStyle name="Normal 5" xfId="2"/>
  </cellStyles>
  <dxfs count="6">
    <dxf>
      <font>
        <color theme="1"/>
      </font>
      <fill>
        <patternFill>
          <bgColor rgb="FFFFCC66"/>
        </patternFill>
      </fill>
    </dxf>
    <dxf>
      <font>
        <color theme="1"/>
      </font>
      <fill>
        <patternFill>
          <bgColor rgb="FFCCECFF"/>
        </patternFill>
      </fill>
    </dxf>
    <dxf>
      <font>
        <color theme="1"/>
      </font>
      <fill>
        <patternFill>
          <bgColor rgb="FFCCECFF"/>
        </patternFill>
      </fill>
    </dxf>
    <dxf>
      <font>
        <color theme="1"/>
      </font>
      <fill>
        <patternFill>
          <bgColor rgb="FFFFCC66"/>
        </patternFill>
      </fill>
    </dxf>
    <dxf>
      <font>
        <color theme="1"/>
      </font>
      <fill>
        <patternFill>
          <bgColor rgb="FFCCECFF"/>
        </patternFill>
      </fill>
    </dxf>
    <dxf>
      <font>
        <color theme="1"/>
      </font>
      <fill>
        <patternFill>
          <bgColor rgb="FFFFCC66"/>
        </patternFill>
      </fill>
    </dxf>
  </dxfs>
  <tableStyles count="0" defaultTableStyle="TableStyleMedium2" defaultPivotStyle="PivotStyleLight16"/>
  <colors>
    <mruColors>
      <color rgb="FFFFFF66"/>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ownloads\LAO-CFUND-1906_Expenditure%20Report_Year%202_1%20Jan%20-%2031%20Dec%202021%20(Recov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_Plan de travail"/>
      <sheetName val="Instrucciones_Plan de trabajo"/>
      <sheetName val="Costed_Workplan_Year1"/>
      <sheetName val="Instruction_Report"/>
      <sheetName val="Cost Grouping"/>
      <sheetName val="Expenditure_Report Y2"/>
      <sheetName val="Instructions_Rapport"/>
      <sheetName val="Instrucciones_Informe"/>
      <sheetName val="Definitions"/>
      <sheetName val="LISTS"/>
      <sheetName val="Sheet5"/>
      <sheetName val="Sheet1"/>
      <sheetName val="List"/>
    </sheetNames>
    <sheetDataSet>
      <sheetData sheetId="0" refreshError="1"/>
      <sheetData sheetId="1" refreshError="1"/>
      <sheetData sheetId="2" refreshError="1"/>
      <sheetData sheetId="3" refreshError="1"/>
      <sheetData sheetId="4" refreshError="1">
        <row r="3">
          <cell r="P3">
            <v>9707</v>
          </cell>
          <cell r="Q3">
            <v>6525.21</v>
          </cell>
        </row>
        <row r="4">
          <cell r="P4">
            <v>2325</v>
          </cell>
          <cell r="Q4">
            <v>1240</v>
          </cell>
        </row>
        <row r="5">
          <cell r="P5">
            <v>12000</v>
          </cell>
          <cell r="Q5">
            <v>10000</v>
          </cell>
        </row>
        <row r="6">
          <cell r="P6">
            <v>13800</v>
          </cell>
          <cell r="Q6">
            <v>11500</v>
          </cell>
        </row>
        <row r="7">
          <cell r="P7">
            <v>48000</v>
          </cell>
          <cell r="Q7">
            <v>8000</v>
          </cell>
        </row>
        <row r="8">
          <cell r="P8">
            <v>15000</v>
          </cell>
          <cell r="Q8">
            <v>6500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topLeftCell="A13" zoomScale="80" zoomScaleNormal="80" zoomScalePageLayoutView="130" workbookViewId="0">
      <selection activeCell="O21" sqref="O21"/>
    </sheetView>
  </sheetViews>
  <sheetFormatPr defaultColWidth="8.85546875" defaultRowHeight="15.75" x14ac:dyDescent="0.25"/>
  <cols>
    <col min="1" max="1" width="5.85546875" style="2" customWidth="1"/>
    <col min="2" max="2" width="14.7109375" style="2" customWidth="1"/>
    <col min="3" max="4" width="15.42578125" style="2" customWidth="1"/>
    <col min="5" max="5" width="33.28515625" style="36" customWidth="1"/>
    <col min="6" max="6" width="20.28515625" style="1" customWidth="1"/>
    <col min="7" max="7" width="14.42578125" style="4" customWidth="1"/>
    <col min="8" max="8" width="14" customWidth="1"/>
    <col min="9" max="9" width="12" customWidth="1"/>
    <col min="10" max="10" width="13.140625" customWidth="1"/>
    <col min="11" max="11" width="52" customWidth="1"/>
  </cols>
  <sheetData>
    <row r="1" spans="1:11" ht="19.5" customHeight="1" x14ac:dyDescent="0.25">
      <c r="A1" s="57" t="s">
        <v>11</v>
      </c>
      <c r="B1" s="57"/>
      <c r="C1" s="57"/>
      <c r="D1" s="57"/>
      <c r="E1" s="57"/>
      <c r="F1" s="57"/>
      <c r="G1" s="57"/>
      <c r="H1" s="7"/>
      <c r="I1" s="7"/>
      <c r="J1" s="7"/>
      <c r="K1" s="7"/>
    </row>
    <row r="2" spans="1:11" ht="19.5" customHeight="1" x14ac:dyDescent="0.25">
      <c r="A2" s="8"/>
      <c r="B2" s="8"/>
      <c r="C2" s="8"/>
      <c r="D2" s="8"/>
      <c r="E2" s="33"/>
      <c r="F2" s="8"/>
      <c r="G2" s="8"/>
      <c r="H2" s="7"/>
      <c r="I2" s="7"/>
      <c r="J2" s="7"/>
      <c r="K2" s="7"/>
    </row>
    <row r="3" spans="1:11" ht="19.5" customHeight="1" x14ac:dyDescent="0.25">
      <c r="A3" s="59" t="s">
        <v>8</v>
      </c>
      <c r="B3" s="59"/>
      <c r="C3" s="59"/>
      <c r="D3" s="59"/>
      <c r="E3" s="59"/>
      <c r="F3" s="59"/>
      <c r="G3" s="59"/>
      <c r="H3" s="59"/>
      <c r="I3" s="59"/>
      <c r="J3" s="59"/>
      <c r="K3" s="59"/>
    </row>
    <row r="4" spans="1:11" ht="17.25" customHeight="1" x14ac:dyDescent="0.25">
      <c r="A4" s="58"/>
      <c r="B4" s="58"/>
      <c r="C4" s="58"/>
      <c r="D4" s="58"/>
      <c r="E4" s="58"/>
      <c r="F4" s="58"/>
      <c r="G4" s="58"/>
      <c r="H4" s="7"/>
      <c r="I4" s="7"/>
      <c r="J4" s="7"/>
      <c r="K4" s="7"/>
    </row>
    <row r="5" spans="1:11" s="3" customFormat="1" ht="65.25" customHeight="1" x14ac:dyDescent="0.25">
      <c r="A5" s="19" t="s">
        <v>1</v>
      </c>
      <c r="B5" s="19" t="s">
        <v>7</v>
      </c>
      <c r="C5" s="19" t="s">
        <v>9</v>
      </c>
      <c r="D5" s="19" t="s">
        <v>6</v>
      </c>
      <c r="E5" s="19" t="s">
        <v>88</v>
      </c>
      <c r="F5" s="19" t="s">
        <v>70</v>
      </c>
      <c r="G5" s="19" t="s">
        <v>2</v>
      </c>
      <c r="H5" s="19" t="s">
        <v>3</v>
      </c>
      <c r="I5" s="19" t="s">
        <v>5</v>
      </c>
      <c r="J5" s="19" t="s">
        <v>4</v>
      </c>
      <c r="K5" s="19" t="s">
        <v>10</v>
      </c>
    </row>
    <row r="6" spans="1:11" s="3" customFormat="1" ht="46.5" customHeight="1" x14ac:dyDescent="0.25">
      <c r="A6" s="14">
        <v>1</v>
      </c>
      <c r="B6" s="17" t="s">
        <v>12</v>
      </c>
      <c r="C6" s="38" t="s">
        <v>13</v>
      </c>
      <c r="D6" s="38" t="s">
        <v>14</v>
      </c>
      <c r="E6" s="41" t="s">
        <v>60</v>
      </c>
      <c r="F6" s="30" t="s">
        <v>67</v>
      </c>
      <c r="G6" s="52">
        <f>'[1]Cost Grouping'!P5+'[1]Cost Grouping'!P6</f>
        <v>25800</v>
      </c>
      <c r="H6" s="53">
        <f>'[1]Cost Grouping'!Q5+'[1]Cost Grouping'!Q6</f>
        <v>21500</v>
      </c>
      <c r="I6" s="53">
        <f>G6-H6</f>
        <v>4300</v>
      </c>
      <c r="J6" s="54">
        <f>H6*100/G6</f>
        <v>83.333333333333329</v>
      </c>
      <c r="K6" s="30" t="s">
        <v>64</v>
      </c>
    </row>
    <row r="7" spans="1:11" s="3" customFormat="1" ht="46.5" customHeight="1" x14ac:dyDescent="0.25">
      <c r="A7" s="14">
        <v>2</v>
      </c>
      <c r="B7" s="17" t="s">
        <v>12</v>
      </c>
      <c r="C7" s="38" t="s">
        <v>13</v>
      </c>
      <c r="D7" s="38" t="s">
        <v>15</v>
      </c>
      <c r="E7" s="41" t="s">
        <v>16</v>
      </c>
      <c r="F7" s="30" t="s">
        <v>67</v>
      </c>
      <c r="G7" s="55">
        <f>'[1]Cost Grouping'!P3</f>
        <v>9707</v>
      </c>
      <c r="H7" s="53">
        <f>'[1]Cost Grouping'!Q3</f>
        <v>6525.21</v>
      </c>
      <c r="I7" s="53">
        <f t="shared" ref="I7:I10" si="0">G7-H7</f>
        <v>3181.79</v>
      </c>
      <c r="J7" s="54">
        <f t="shared" ref="J7:J11" si="1">H7*100/G7</f>
        <v>67.221695683527358</v>
      </c>
      <c r="K7" s="30" t="s">
        <v>64</v>
      </c>
    </row>
    <row r="8" spans="1:11" s="3" customFormat="1" ht="46.5" customHeight="1" x14ac:dyDescent="0.25">
      <c r="A8" s="14">
        <v>3</v>
      </c>
      <c r="B8" s="17" t="s">
        <v>12</v>
      </c>
      <c r="C8" s="38" t="s">
        <v>13</v>
      </c>
      <c r="D8" s="38" t="s">
        <v>17</v>
      </c>
      <c r="E8" s="41" t="s">
        <v>18</v>
      </c>
      <c r="F8" s="30" t="s">
        <v>67</v>
      </c>
      <c r="G8" s="55">
        <f>'[1]Cost Grouping'!P4</f>
        <v>2325</v>
      </c>
      <c r="H8" s="53">
        <f>'[1]Cost Grouping'!Q4</f>
        <v>1240</v>
      </c>
      <c r="I8" s="53">
        <f t="shared" si="0"/>
        <v>1085</v>
      </c>
      <c r="J8" s="54">
        <f t="shared" si="1"/>
        <v>53.333333333333336</v>
      </c>
      <c r="K8" s="30" t="s">
        <v>64</v>
      </c>
    </row>
    <row r="9" spans="1:11" s="3" customFormat="1" ht="65.25" customHeight="1" x14ac:dyDescent="0.25">
      <c r="A9" s="14">
        <v>4</v>
      </c>
      <c r="B9" s="17" t="s">
        <v>19</v>
      </c>
      <c r="C9" s="38" t="s">
        <v>0</v>
      </c>
      <c r="D9" s="38" t="s">
        <v>14</v>
      </c>
      <c r="E9" s="41" t="s">
        <v>61</v>
      </c>
      <c r="F9" s="30" t="s">
        <v>67</v>
      </c>
      <c r="G9" s="52">
        <f>'[1]Cost Grouping'!P7</f>
        <v>48000</v>
      </c>
      <c r="H9" s="53">
        <f>'[1]Cost Grouping'!Q7</f>
        <v>8000</v>
      </c>
      <c r="I9" s="53">
        <f t="shared" si="0"/>
        <v>40000</v>
      </c>
      <c r="J9" s="54">
        <f t="shared" si="1"/>
        <v>16.666666666666668</v>
      </c>
      <c r="K9" s="30" t="s">
        <v>86</v>
      </c>
    </row>
    <row r="10" spans="1:11" s="3" customFormat="1" ht="35.25" customHeight="1" x14ac:dyDescent="0.25">
      <c r="A10" s="14">
        <v>5</v>
      </c>
      <c r="B10" s="17" t="s">
        <v>20</v>
      </c>
      <c r="C10" s="38" t="s">
        <v>21</v>
      </c>
      <c r="D10" s="38" t="s">
        <v>14</v>
      </c>
      <c r="E10" s="41" t="s">
        <v>62</v>
      </c>
      <c r="F10" s="30" t="s">
        <v>67</v>
      </c>
      <c r="G10" s="52">
        <f>'[1]Cost Grouping'!P8</f>
        <v>15000</v>
      </c>
      <c r="H10" s="53">
        <f>'[1]Cost Grouping'!Q8</f>
        <v>6500</v>
      </c>
      <c r="I10" s="53">
        <f t="shared" si="0"/>
        <v>8500</v>
      </c>
      <c r="J10" s="54">
        <f t="shared" si="1"/>
        <v>43.333333333333336</v>
      </c>
      <c r="K10" s="30" t="s">
        <v>64</v>
      </c>
    </row>
    <row r="11" spans="1:11" s="3" customFormat="1" ht="24" customHeight="1" x14ac:dyDescent="0.25">
      <c r="A11" s="56" t="s">
        <v>22</v>
      </c>
      <c r="B11" s="56"/>
      <c r="C11" s="56"/>
      <c r="D11" s="56"/>
      <c r="E11" s="34"/>
      <c r="F11" s="15"/>
      <c r="G11" s="44">
        <f>SUM(G6:G10)</f>
        <v>100832</v>
      </c>
      <c r="H11" s="44">
        <f>SUM(H6:H10)</f>
        <v>43765.21</v>
      </c>
      <c r="I11" s="44">
        <f>SUM(I6:I10)</f>
        <v>57066.79</v>
      </c>
      <c r="J11" s="51">
        <f t="shared" si="1"/>
        <v>43.404087987940336</v>
      </c>
      <c r="K11" s="15"/>
    </row>
    <row r="12" spans="1:11" s="3" customFormat="1" ht="19.5" customHeight="1" x14ac:dyDescent="0.25">
      <c r="A12" s="16"/>
      <c r="B12" s="16"/>
      <c r="C12" s="16"/>
      <c r="D12" s="16"/>
      <c r="E12" s="35"/>
      <c r="F12" s="16"/>
      <c r="G12" s="16"/>
      <c r="H12" s="16"/>
      <c r="I12" s="16"/>
      <c r="J12" s="16"/>
      <c r="K12" s="16"/>
    </row>
    <row r="13" spans="1:11" ht="19.5" customHeight="1" x14ac:dyDescent="0.25">
      <c r="A13" s="60" t="s">
        <v>23</v>
      </c>
      <c r="B13" s="60"/>
      <c r="C13" s="60"/>
      <c r="D13" s="60"/>
      <c r="E13" s="60"/>
      <c r="F13" s="60"/>
      <c r="G13" s="60"/>
      <c r="H13" s="60"/>
      <c r="I13" s="60"/>
      <c r="J13" s="60"/>
      <c r="K13" s="60"/>
    </row>
    <row r="14" spans="1:11" s="3" customFormat="1" ht="60" x14ac:dyDescent="0.25">
      <c r="A14" s="19" t="s">
        <v>1</v>
      </c>
      <c r="B14" s="19" t="s">
        <v>7</v>
      </c>
      <c r="C14" s="19" t="s">
        <v>9</v>
      </c>
      <c r="D14" s="19" t="s">
        <v>6</v>
      </c>
      <c r="E14" s="19" t="s">
        <v>38</v>
      </c>
      <c r="F14" s="19" t="s">
        <v>69</v>
      </c>
      <c r="G14" s="19" t="s">
        <v>2</v>
      </c>
      <c r="H14" s="19" t="s">
        <v>3</v>
      </c>
      <c r="I14" s="19" t="s">
        <v>5</v>
      </c>
      <c r="J14" s="19" t="s">
        <v>4</v>
      </c>
      <c r="K14" s="19" t="s">
        <v>10</v>
      </c>
    </row>
    <row r="15" spans="1:11" s="3" customFormat="1" ht="65.25" customHeight="1" x14ac:dyDescent="0.25">
      <c r="A15" s="18">
        <v>1</v>
      </c>
      <c r="B15" s="17" t="s">
        <v>12</v>
      </c>
      <c r="C15" s="39" t="s">
        <v>0</v>
      </c>
      <c r="D15" s="39" t="s">
        <v>24</v>
      </c>
      <c r="E15" s="41" t="s">
        <v>52</v>
      </c>
      <c r="F15" s="31" t="s">
        <v>68</v>
      </c>
      <c r="G15" s="47">
        <v>2423</v>
      </c>
      <c r="H15" s="47">
        <v>0</v>
      </c>
      <c r="I15" s="47">
        <f>G15-H15</f>
        <v>2423</v>
      </c>
      <c r="J15" s="46">
        <f>H15*100/G15</f>
        <v>0</v>
      </c>
      <c r="K15" s="30" t="s">
        <v>65</v>
      </c>
    </row>
    <row r="16" spans="1:11" s="3" customFormat="1" ht="46.5" customHeight="1" x14ac:dyDescent="0.25">
      <c r="A16" s="18"/>
      <c r="B16" s="17" t="s">
        <v>12</v>
      </c>
      <c r="C16" s="39" t="s">
        <v>0</v>
      </c>
      <c r="D16" s="39" t="s">
        <v>24</v>
      </c>
      <c r="E16" s="41" t="s">
        <v>53</v>
      </c>
      <c r="F16" s="31" t="s">
        <v>68</v>
      </c>
      <c r="G16" s="47">
        <v>3382</v>
      </c>
      <c r="H16" s="47">
        <v>0</v>
      </c>
      <c r="I16" s="47">
        <f t="shared" ref="I16:I32" si="2">G16-H16</f>
        <v>3382</v>
      </c>
      <c r="J16" s="46">
        <f t="shared" ref="J16:J34" si="3">H16*100/G16</f>
        <v>0</v>
      </c>
      <c r="K16" s="30" t="s">
        <v>66</v>
      </c>
    </row>
    <row r="17" spans="1:11" ht="81.75" customHeight="1" x14ac:dyDescent="0.25">
      <c r="A17" s="18">
        <v>2</v>
      </c>
      <c r="B17" s="17" t="s">
        <v>12</v>
      </c>
      <c r="C17" s="39" t="s">
        <v>0</v>
      </c>
      <c r="D17" s="39" t="s">
        <v>24</v>
      </c>
      <c r="E17" s="42" t="s">
        <v>25</v>
      </c>
      <c r="F17" s="31" t="s">
        <v>72</v>
      </c>
      <c r="G17" s="45">
        <v>281</v>
      </c>
      <c r="H17" s="48">
        <v>140</v>
      </c>
      <c r="I17" s="47">
        <f t="shared" si="2"/>
        <v>141</v>
      </c>
      <c r="J17" s="46">
        <f>H17*100/G17</f>
        <v>49.822064056939503</v>
      </c>
      <c r="K17" s="30" t="s">
        <v>71</v>
      </c>
    </row>
    <row r="18" spans="1:11" ht="65.25" customHeight="1" x14ac:dyDescent="0.25">
      <c r="A18" s="18"/>
      <c r="B18" s="17" t="s">
        <v>12</v>
      </c>
      <c r="C18" s="39" t="s">
        <v>13</v>
      </c>
      <c r="D18" s="39" t="s">
        <v>24</v>
      </c>
      <c r="E18" s="42" t="s">
        <v>54</v>
      </c>
      <c r="F18" s="31" t="s">
        <v>75</v>
      </c>
      <c r="G18" s="45">
        <v>2389</v>
      </c>
      <c r="H18" s="49">
        <v>2247.4499999999998</v>
      </c>
      <c r="I18" s="47">
        <f t="shared" si="2"/>
        <v>141.55000000000018</v>
      </c>
      <c r="J18" s="46">
        <f t="shared" si="3"/>
        <v>94.074926747593125</v>
      </c>
      <c r="K18" s="30" t="s">
        <v>77</v>
      </c>
    </row>
    <row r="19" spans="1:11" ht="62.25" customHeight="1" x14ac:dyDescent="0.25">
      <c r="A19" s="18">
        <v>3</v>
      </c>
      <c r="B19" s="17" t="s">
        <v>12</v>
      </c>
      <c r="C19" s="39" t="s">
        <v>13</v>
      </c>
      <c r="D19" s="39" t="s">
        <v>24</v>
      </c>
      <c r="E19" s="42" t="s">
        <v>55</v>
      </c>
      <c r="F19" s="31" t="s">
        <v>76</v>
      </c>
      <c r="G19" s="45">
        <v>2394</v>
      </c>
      <c r="H19" s="49">
        <v>1855</v>
      </c>
      <c r="I19" s="47">
        <f t="shared" si="2"/>
        <v>539</v>
      </c>
      <c r="J19" s="46">
        <f t="shared" si="3"/>
        <v>77.485380116959064</v>
      </c>
      <c r="K19" s="30" t="s">
        <v>78</v>
      </c>
    </row>
    <row r="20" spans="1:11" ht="49.5" customHeight="1" x14ac:dyDescent="0.25">
      <c r="A20" s="18"/>
      <c r="B20" s="17" t="s">
        <v>12</v>
      </c>
      <c r="C20" s="39" t="s">
        <v>13</v>
      </c>
      <c r="D20" s="39" t="s">
        <v>24</v>
      </c>
      <c r="E20" s="42" t="s">
        <v>56</v>
      </c>
      <c r="F20" s="31">
        <v>1</v>
      </c>
      <c r="G20" s="45">
        <v>3898</v>
      </c>
      <c r="H20" s="49">
        <v>0</v>
      </c>
      <c r="I20" s="47">
        <f t="shared" si="2"/>
        <v>3898</v>
      </c>
      <c r="J20" s="46">
        <f t="shared" si="3"/>
        <v>0</v>
      </c>
      <c r="K20" s="30"/>
    </row>
    <row r="21" spans="1:11" ht="37.5" customHeight="1" x14ac:dyDescent="0.25">
      <c r="A21" s="18">
        <v>4</v>
      </c>
      <c r="B21" s="17" t="s">
        <v>12</v>
      </c>
      <c r="C21" s="39" t="s">
        <v>13</v>
      </c>
      <c r="D21" s="39" t="s">
        <v>24</v>
      </c>
      <c r="E21" s="42" t="s">
        <v>59</v>
      </c>
      <c r="F21" s="31">
        <v>2</v>
      </c>
      <c r="G21" s="45">
        <v>4788</v>
      </c>
      <c r="H21" s="49">
        <v>0</v>
      </c>
      <c r="I21" s="47">
        <f t="shared" si="2"/>
        <v>4788</v>
      </c>
      <c r="J21" s="46">
        <f t="shared" si="3"/>
        <v>0</v>
      </c>
      <c r="K21" s="30" t="s">
        <v>79</v>
      </c>
    </row>
    <row r="22" spans="1:11" ht="75.75" customHeight="1" x14ac:dyDescent="0.25">
      <c r="A22" s="18">
        <v>5</v>
      </c>
      <c r="B22" s="17" t="s">
        <v>12</v>
      </c>
      <c r="C22" s="39" t="s">
        <v>13</v>
      </c>
      <c r="D22" s="39" t="s">
        <v>24</v>
      </c>
      <c r="E22" s="42" t="s">
        <v>58</v>
      </c>
      <c r="F22" s="31" t="s">
        <v>81</v>
      </c>
      <c r="G22" s="45">
        <v>281</v>
      </c>
      <c r="H22" s="49">
        <v>20</v>
      </c>
      <c r="I22" s="47">
        <f t="shared" si="2"/>
        <v>261</v>
      </c>
      <c r="J22" s="46">
        <f t="shared" si="3"/>
        <v>7.117437722419929</v>
      </c>
      <c r="K22" s="30" t="s">
        <v>80</v>
      </c>
    </row>
    <row r="23" spans="1:11" ht="48" customHeight="1" x14ac:dyDescent="0.25">
      <c r="A23" s="18">
        <v>6</v>
      </c>
      <c r="B23" s="17" t="s">
        <v>12</v>
      </c>
      <c r="C23" s="39" t="s">
        <v>13</v>
      </c>
      <c r="D23" s="39" t="s">
        <v>17</v>
      </c>
      <c r="E23" s="42" t="s">
        <v>26</v>
      </c>
      <c r="F23" s="31" t="s">
        <v>83</v>
      </c>
      <c r="G23" s="45">
        <v>3772</v>
      </c>
      <c r="H23" s="49">
        <v>3171.6</v>
      </c>
      <c r="I23" s="47">
        <f t="shared" si="2"/>
        <v>600.40000000000009</v>
      </c>
      <c r="J23" s="46">
        <f t="shared" si="3"/>
        <v>84.08271474019088</v>
      </c>
      <c r="K23" s="30" t="s">
        <v>82</v>
      </c>
    </row>
    <row r="24" spans="1:11" ht="78.75" customHeight="1" x14ac:dyDescent="0.25">
      <c r="A24" s="18">
        <v>7</v>
      </c>
      <c r="B24" s="17" t="s">
        <v>12</v>
      </c>
      <c r="C24" s="39" t="s">
        <v>13</v>
      </c>
      <c r="D24" s="39" t="s">
        <v>24</v>
      </c>
      <c r="E24" s="42" t="s">
        <v>27</v>
      </c>
      <c r="F24" s="31" t="s">
        <v>73</v>
      </c>
      <c r="G24" s="45">
        <v>3104</v>
      </c>
      <c r="H24" s="49">
        <v>690</v>
      </c>
      <c r="I24" s="47">
        <f t="shared" si="2"/>
        <v>2414</v>
      </c>
      <c r="J24" s="46">
        <f t="shared" si="3"/>
        <v>22.229381443298969</v>
      </c>
      <c r="K24" s="30" t="s">
        <v>74</v>
      </c>
    </row>
    <row r="25" spans="1:11" ht="78" customHeight="1" x14ac:dyDescent="0.25">
      <c r="A25" s="18">
        <v>8</v>
      </c>
      <c r="B25" s="17" t="s">
        <v>12</v>
      </c>
      <c r="C25" s="39" t="s">
        <v>21</v>
      </c>
      <c r="D25" s="39" t="s">
        <v>24</v>
      </c>
      <c r="E25" s="42" t="s">
        <v>57</v>
      </c>
      <c r="F25" s="31" t="s">
        <v>84</v>
      </c>
      <c r="G25" s="45">
        <v>2800</v>
      </c>
      <c r="H25" s="49">
        <v>0</v>
      </c>
      <c r="I25" s="47">
        <f t="shared" si="2"/>
        <v>2800</v>
      </c>
      <c r="J25" s="46">
        <f t="shared" si="3"/>
        <v>0</v>
      </c>
      <c r="K25" s="30" t="s">
        <v>85</v>
      </c>
    </row>
    <row r="26" spans="1:11" ht="57.75" customHeight="1" x14ac:dyDescent="0.25">
      <c r="A26" s="18">
        <v>9</v>
      </c>
      <c r="B26" s="17" t="s">
        <v>12</v>
      </c>
      <c r="C26" s="39" t="s">
        <v>0</v>
      </c>
      <c r="D26" s="39" t="s">
        <v>28</v>
      </c>
      <c r="E26" s="42" t="s">
        <v>29</v>
      </c>
      <c r="F26" s="32" t="s">
        <v>92</v>
      </c>
      <c r="G26" s="45">
        <v>12000</v>
      </c>
      <c r="H26" s="49">
        <v>12000</v>
      </c>
      <c r="I26" s="47">
        <f t="shared" si="2"/>
        <v>0</v>
      </c>
      <c r="J26" s="46">
        <f t="shared" si="3"/>
        <v>100</v>
      </c>
      <c r="K26" s="30" t="s">
        <v>87</v>
      </c>
    </row>
    <row r="27" spans="1:11" ht="92.25" customHeight="1" x14ac:dyDescent="0.25">
      <c r="A27" s="18">
        <v>10</v>
      </c>
      <c r="B27" s="17" t="s">
        <v>19</v>
      </c>
      <c r="C27" s="39" t="s">
        <v>30</v>
      </c>
      <c r="D27" s="39" t="s">
        <v>28</v>
      </c>
      <c r="E27" s="40" t="s">
        <v>63</v>
      </c>
      <c r="F27" s="32"/>
      <c r="G27" s="45">
        <v>10000</v>
      </c>
      <c r="H27" s="49">
        <v>7500</v>
      </c>
      <c r="I27" s="47">
        <f t="shared" si="2"/>
        <v>2500</v>
      </c>
      <c r="J27" s="46">
        <f t="shared" si="3"/>
        <v>75</v>
      </c>
      <c r="K27" s="30" t="s">
        <v>89</v>
      </c>
    </row>
    <row r="28" spans="1:11" ht="51.75" customHeight="1" x14ac:dyDescent="0.25">
      <c r="A28" s="18">
        <v>11</v>
      </c>
      <c r="B28" s="17" t="s">
        <v>19</v>
      </c>
      <c r="C28" s="39" t="s">
        <v>30</v>
      </c>
      <c r="D28" s="39" t="s">
        <v>28</v>
      </c>
      <c r="E28" s="40" t="s">
        <v>31</v>
      </c>
      <c r="F28" s="32"/>
      <c r="G28" s="45">
        <v>4800</v>
      </c>
      <c r="H28" s="49"/>
      <c r="I28" s="47">
        <f t="shared" si="2"/>
        <v>4800</v>
      </c>
      <c r="J28" s="46">
        <f t="shared" si="3"/>
        <v>0</v>
      </c>
      <c r="K28" s="30" t="s">
        <v>91</v>
      </c>
    </row>
    <row r="29" spans="1:11" ht="47.25" customHeight="1" x14ac:dyDescent="0.25">
      <c r="A29" s="18">
        <v>12</v>
      </c>
      <c r="B29" s="17" t="s">
        <v>19</v>
      </c>
      <c r="C29" s="39" t="s">
        <v>21</v>
      </c>
      <c r="D29" s="39" t="s">
        <v>28</v>
      </c>
      <c r="E29" s="40" t="s">
        <v>32</v>
      </c>
      <c r="F29" s="32"/>
      <c r="G29" s="45"/>
      <c r="H29" s="49"/>
      <c r="I29" s="47">
        <f t="shared" si="2"/>
        <v>0</v>
      </c>
      <c r="J29" s="46"/>
      <c r="K29" s="30" t="s">
        <v>90</v>
      </c>
    </row>
    <row r="30" spans="1:11" ht="50.25" customHeight="1" x14ac:dyDescent="0.25">
      <c r="A30" s="18">
        <v>13</v>
      </c>
      <c r="B30" s="17" t="s">
        <v>19</v>
      </c>
      <c r="C30" s="39" t="s">
        <v>13</v>
      </c>
      <c r="D30" s="39" t="s">
        <v>24</v>
      </c>
      <c r="E30" s="40" t="s">
        <v>33</v>
      </c>
      <c r="F30" s="32"/>
      <c r="G30" s="45"/>
      <c r="H30" s="49"/>
      <c r="I30" s="47">
        <f t="shared" si="2"/>
        <v>0</v>
      </c>
      <c r="J30" s="46"/>
      <c r="K30" s="30" t="s">
        <v>91</v>
      </c>
    </row>
    <row r="31" spans="1:11" ht="50.25" customHeight="1" x14ac:dyDescent="0.25">
      <c r="A31" s="18">
        <v>14</v>
      </c>
      <c r="B31" s="17" t="s">
        <v>20</v>
      </c>
      <c r="C31" s="39" t="s">
        <v>21</v>
      </c>
      <c r="D31" s="39" t="s">
        <v>28</v>
      </c>
      <c r="E31" s="40" t="s">
        <v>34</v>
      </c>
      <c r="F31" s="32"/>
      <c r="G31" s="45">
        <v>2500</v>
      </c>
      <c r="H31" s="49"/>
      <c r="I31" s="47">
        <f t="shared" si="2"/>
        <v>2500</v>
      </c>
      <c r="J31" s="46">
        <f t="shared" si="3"/>
        <v>0</v>
      </c>
      <c r="K31" s="30" t="s">
        <v>91</v>
      </c>
    </row>
    <row r="32" spans="1:11" ht="65.25" customHeight="1" x14ac:dyDescent="0.25">
      <c r="A32" s="18">
        <v>15</v>
      </c>
      <c r="B32" s="17" t="s">
        <v>20</v>
      </c>
      <c r="C32" s="39" t="s">
        <v>21</v>
      </c>
      <c r="D32" s="39" t="s">
        <v>24</v>
      </c>
      <c r="E32" s="40" t="s">
        <v>35</v>
      </c>
      <c r="F32" s="32"/>
      <c r="G32" s="45">
        <v>1500</v>
      </c>
      <c r="H32" s="49"/>
      <c r="I32" s="47">
        <f t="shared" si="2"/>
        <v>1500</v>
      </c>
      <c r="J32" s="46">
        <f t="shared" si="3"/>
        <v>0</v>
      </c>
      <c r="K32" s="30" t="s">
        <v>91</v>
      </c>
    </row>
    <row r="33" spans="1:11" s="3" customFormat="1" ht="18" customHeight="1" x14ac:dyDescent="0.25">
      <c r="A33" s="56" t="s">
        <v>36</v>
      </c>
      <c r="B33" s="56"/>
      <c r="C33" s="56"/>
      <c r="D33" s="56"/>
      <c r="E33" s="34"/>
      <c r="F33" s="15"/>
      <c r="G33" s="50">
        <f>SUM(G15:G32)</f>
        <v>60312</v>
      </c>
      <c r="H33" s="50">
        <f>SUM(H15:H32)</f>
        <v>27624.05</v>
      </c>
      <c r="I33" s="50">
        <f>SUM(I15:I32)</f>
        <v>32687.949999999997</v>
      </c>
      <c r="J33" s="50">
        <f t="shared" si="3"/>
        <v>45.801913383737897</v>
      </c>
      <c r="K33" s="15"/>
    </row>
    <row r="34" spans="1:11" s="3" customFormat="1" ht="18.75" customHeight="1" x14ac:dyDescent="0.25">
      <c r="A34" s="56" t="s">
        <v>37</v>
      </c>
      <c r="B34" s="56"/>
      <c r="C34" s="56"/>
      <c r="D34" s="56"/>
      <c r="E34" s="34"/>
      <c r="F34" s="15"/>
      <c r="G34" s="50">
        <f>G11+G33</f>
        <v>161144</v>
      </c>
      <c r="H34" s="50">
        <f t="shared" ref="H34:I34" si="4">H11+H33</f>
        <v>71389.259999999995</v>
      </c>
      <c r="I34" s="50">
        <f t="shared" si="4"/>
        <v>89754.739999999991</v>
      </c>
      <c r="J34" s="50">
        <f t="shared" si="3"/>
        <v>44.301531549421632</v>
      </c>
      <c r="K34" s="15"/>
    </row>
    <row r="35" spans="1:11" ht="15" x14ac:dyDescent="0.25">
      <c r="A35" s="10"/>
      <c r="B35" s="10"/>
      <c r="C35" s="10"/>
      <c r="D35" s="10"/>
      <c r="E35" s="37"/>
      <c r="F35" s="11"/>
      <c r="G35" s="12"/>
      <c r="H35" s="7"/>
      <c r="I35" s="7"/>
      <c r="J35" s="7"/>
      <c r="K35" s="13"/>
    </row>
    <row r="36" spans="1:11" x14ac:dyDescent="0.25">
      <c r="G36" s="5"/>
      <c r="K36" s="6"/>
    </row>
    <row r="37" spans="1:11" x14ac:dyDescent="0.25">
      <c r="G37" s="5"/>
    </row>
    <row r="38" spans="1:11" x14ac:dyDescent="0.25">
      <c r="G38" s="5"/>
    </row>
    <row r="39" spans="1:11" x14ac:dyDescent="0.25">
      <c r="G39" s="5"/>
    </row>
  </sheetData>
  <mergeCells count="7">
    <mergeCell ref="A34:D34"/>
    <mergeCell ref="A1:G1"/>
    <mergeCell ref="A4:G4"/>
    <mergeCell ref="A3:K3"/>
    <mergeCell ref="A11:D11"/>
    <mergeCell ref="A13:K13"/>
    <mergeCell ref="A33:D33"/>
  </mergeCells>
  <conditionalFormatting sqref="B10">
    <cfRule type="cellIs" dxfId="5" priority="3" operator="equal">
      <formula>"CCM Evolution"</formula>
    </cfRule>
    <cfRule type="cellIs" dxfId="4" priority="4" operator="equal">
      <formula>"COVID19RM"</formula>
    </cfRule>
  </conditionalFormatting>
  <conditionalFormatting sqref="B6:B9">
    <cfRule type="cellIs" dxfId="3" priority="5" operator="equal">
      <formula>"CCM Evolution"</formula>
    </cfRule>
    <cfRule type="cellIs" dxfId="2" priority="6" operator="equal">
      <formula>"COVID19RM"</formula>
    </cfRule>
  </conditionalFormatting>
  <conditionalFormatting sqref="B15:B32">
    <cfRule type="cellIs" dxfId="1" priority="1" operator="equal">
      <formula>"COVID19RM"</formula>
    </cfRule>
    <cfRule type="cellIs" dxfId="0" priority="2" operator="equal">
      <formula>"CCM Evolution"</formula>
    </cfRule>
  </conditionalFormatting>
  <dataValidations count="2">
    <dataValidation type="list" allowBlank="1" showInputMessage="1" showErrorMessage="1" sqref="D6:D10 D15:D32">
      <formula1>INDIRECT(SUBSTITUTE(B6&amp;C6," ",""))</formula1>
    </dataValidation>
    <dataValidation type="list" allowBlank="1" showInputMessage="1" showErrorMessage="1" sqref="C6:C10 C15:C32">
      <formula1>INDIRECT(SUBSTITUTE(B6," ",""))</formula1>
    </dataValidation>
  </dataValidations>
  <pageMargins left="0.25" right="0.25" top="0.75" bottom="0.75" header="0.3" footer="0.3"/>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[1]List!#REF!</xm:f>
          </x14:formula1>
          <xm:sqref>B6:B10 B15:B32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opLeftCell="A31" workbookViewId="0">
      <selection activeCell="H22" sqref="H22"/>
    </sheetView>
  </sheetViews>
  <sheetFormatPr defaultRowHeight="15" x14ac:dyDescent="0.25"/>
  <cols>
    <col min="1" max="1" width="4.7109375" customWidth="1"/>
    <col min="2" max="2" width="50.5703125" customWidth="1"/>
    <col min="3" max="14" width="5" customWidth="1"/>
  </cols>
  <sheetData>
    <row r="1" spans="1:14" x14ac:dyDescent="0.25">
      <c r="A1" s="20" t="s">
        <v>39</v>
      </c>
      <c r="B1" s="7"/>
      <c r="C1" s="7"/>
      <c r="D1" s="7"/>
      <c r="E1" s="7"/>
      <c r="F1" s="7"/>
      <c r="G1" s="7"/>
      <c r="H1" s="7"/>
      <c r="I1" s="7"/>
      <c r="J1" s="7"/>
      <c r="K1" s="7"/>
      <c r="L1" s="7"/>
      <c r="M1" s="7"/>
      <c r="N1" s="7"/>
    </row>
    <row r="2" spans="1:14" x14ac:dyDescent="0.25">
      <c r="A2" s="7"/>
      <c r="B2" s="7"/>
      <c r="C2" s="7"/>
      <c r="D2" s="7"/>
      <c r="E2" s="7"/>
      <c r="F2" s="7"/>
      <c r="G2" s="7"/>
      <c r="H2" s="7"/>
      <c r="I2" s="7"/>
      <c r="J2" s="7"/>
      <c r="K2" s="7"/>
      <c r="L2" s="7"/>
      <c r="M2" s="7"/>
      <c r="N2" s="7"/>
    </row>
    <row r="3" spans="1:14" ht="30" customHeight="1" x14ac:dyDescent="0.25">
      <c r="A3" s="21" t="s">
        <v>1</v>
      </c>
      <c r="B3" s="21" t="s">
        <v>38</v>
      </c>
      <c r="C3" s="22" t="s">
        <v>40</v>
      </c>
      <c r="D3" s="22" t="s">
        <v>41</v>
      </c>
      <c r="E3" s="22" t="s">
        <v>42</v>
      </c>
      <c r="F3" s="22" t="s">
        <v>43</v>
      </c>
      <c r="G3" s="22" t="s">
        <v>44</v>
      </c>
      <c r="H3" s="22" t="s">
        <v>45</v>
      </c>
      <c r="I3" s="22" t="s">
        <v>46</v>
      </c>
      <c r="J3" s="22" t="s">
        <v>47</v>
      </c>
      <c r="K3" s="22" t="s">
        <v>48</v>
      </c>
      <c r="L3" s="22" t="s">
        <v>49</v>
      </c>
      <c r="M3" s="22" t="s">
        <v>50</v>
      </c>
      <c r="N3" s="22" t="s">
        <v>51</v>
      </c>
    </row>
    <row r="4" spans="1:14" ht="19.5" customHeight="1" x14ac:dyDescent="0.25">
      <c r="A4" s="23">
        <v>1</v>
      </c>
      <c r="B4" s="9" t="s">
        <v>60</v>
      </c>
      <c r="C4" s="26"/>
      <c r="D4" s="26"/>
      <c r="E4" s="26"/>
      <c r="F4" s="26"/>
      <c r="G4" s="26"/>
      <c r="H4" s="26"/>
      <c r="I4" s="26"/>
      <c r="J4" s="26"/>
      <c r="K4" s="26"/>
      <c r="L4" s="26"/>
      <c r="M4" s="26"/>
      <c r="N4" s="26"/>
    </row>
    <row r="5" spans="1:14" ht="34.5" customHeight="1" x14ac:dyDescent="0.25">
      <c r="A5" s="23">
        <v>2</v>
      </c>
      <c r="B5" s="9" t="s">
        <v>16</v>
      </c>
      <c r="C5" s="26"/>
      <c r="D5" s="26"/>
      <c r="E5" s="26"/>
      <c r="F5" s="26"/>
      <c r="G5" s="26"/>
      <c r="H5" s="26"/>
      <c r="I5" s="26"/>
      <c r="J5" s="26"/>
      <c r="K5" s="26"/>
      <c r="L5" s="26"/>
      <c r="M5" s="26"/>
      <c r="N5" s="26"/>
    </row>
    <row r="6" spans="1:14" ht="20.25" customHeight="1" x14ac:dyDescent="0.25">
      <c r="A6" s="23">
        <v>3</v>
      </c>
      <c r="B6" s="9" t="s">
        <v>18</v>
      </c>
      <c r="C6" s="26"/>
      <c r="D6" s="26"/>
      <c r="E6" s="26"/>
      <c r="F6" s="26"/>
      <c r="G6" s="26"/>
      <c r="H6" s="26"/>
      <c r="I6" s="26"/>
      <c r="J6" s="26"/>
      <c r="K6" s="26"/>
      <c r="L6" s="26"/>
      <c r="M6" s="26"/>
      <c r="N6" s="26"/>
    </row>
    <row r="7" spans="1:14" ht="20.25" customHeight="1" x14ac:dyDescent="0.25">
      <c r="A7" s="23">
        <v>4</v>
      </c>
      <c r="B7" s="9" t="s">
        <v>61</v>
      </c>
      <c r="C7" s="26"/>
      <c r="D7" s="26"/>
      <c r="E7" s="26"/>
      <c r="F7" s="26"/>
      <c r="G7" s="26"/>
      <c r="H7" s="26"/>
      <c r="I7" s="26"/>
      <c r="J7" s="26"/>
      <c r="K7" s="26"/>
      <c r="L7" s="26"/>
      <c r="M7" s="26"/>
      <c r="N7" s="26"/>
    </row>
    <row r="8" spans="1:14" ht="33" customHeight="1" x14ac:dyDescent="0.25">
      <c r="A8" s="23">
        <v>5</v>
      </c>
      <c r="B8" s="9" t="s">
        <v>62</v>
      </c>
      <c r="C8" s="26"/>
      <c r="D8" s="26"/>
      <c r="E8" s="26"/>
      <c r="F8" s="26"/>
      <c r="G8" s="26"/>
      <c r="H8" s="26"/>
      <c r="I8" s="26"/>
      <c r="J8" s="26"/>
      <c r="K8" s="26"/>
      <c r="L8" s="26"/>
      <c r="M8" s="26"/>
      <c r="N8" s="26"/>
    </row>
    <row r="9" spans="1:14" ht="21.75" customHeight="1" x14ac:dyDescent="0.25">
      <c r="A9" s="23">
        <v>6</v>
      </c>
      <c r="B9" s="9" t="s">
        <v>52</v>
      </c>
      <c r="C9" s="27"/>
      <c r="D9" s="27"/>
      <c r="E9" s="27"/>
      <c r="F9" s="27"/>
      <c r="G9" s="26"/>
      <c r="H9" s="27"/>
      <c r="I9" s="27"/>
      <c r="J9" s="27"/>
      <c r="K9" s="27"/>
      <c r="L9" s="27"/>
      <c r="M9" s="27"/>
      <c r="N9" s="27"/>
    </row>
    <row r="10" spans="1:14" ht="22.5" customHeight="1" x14ac:dyDescent="0.25">
      <c r="A10" s="23">
        <v>7</v>
      </c>
      <c r="B10" s="9" t="s">
        <v>53</v>
      </c>
      <c r="C10" s="27"/>
      <c r="D10" s="27"/>
      <c r="E10" s="27"/>
      <c r="F10" s="27"/>
      <c r="G10" s="27"/>
      <c r="H10" s="27"/>
      <c r="I10" s="27"/>
      <c r="J10" s="27"/>
      <c r="K10" s="27"/>
      <c r="L10" s="27"/>
      <c r="M10" s="26"/>
      <c r="N10" s="27"/>
    </row>
    <row r="11" spans="1:14" ht="21.75" customHeight="1" x14ac:dyDescent="0.25">
      <c r="A11" s="23">
        <v>8</v>
      </c>
      <c r="B11" s="9" t="s">
        <v>25</v>
      </c>
      <c r="C11" s="27"/>
      <c r="D11" s="27"/>
      <c r="E11" s="26"/>
      <c r="F11" s="27"/>
      <c r="G11" s="27"/>
      <c r="H11" s="26"/>
      <c r="I11" s="27"/>
      <c r="J11" s="27"/>
      <c r="K11" s="26"/>
      <c r="L11" s="27"/>
      <c r="M11" s="27"/>
      <c r="N11" s="26"/>
    </row>
    <row r="12" spans="1:14" ht="31.5" customHeight="1" x14ac:dyDescent="0.25">
      <c r="A12" s="23">
        <v>9</v>
      </c>
      <c r="B12" s="9" t="s">
        <v>54</v>
      </c>
      <c r="C12" s="27"/>
      <c r="D12" s="27"/>
      <c r="E12" s="26"/>
      <c r="F12" s="27"/>
      <c r="G12" s="27"/>
      <c r="H12" s="26"/>
      <c r="I12" s="27"/>
      <c r="J12" s="27"/>
      <c r="K12" s="27"/>
      <c r="L12" s="27"/>
      <c r="M12" s="27"/>
      <c r="N12" s="27"/>
    </row>
    <row r="13" spans="1:14" ht="30.75" customHeight="1" x14ac:dyDescent="0.25">
      <c r="A13" s="23">
        <v>10</v>
      </c>
      <c r="B13" s="9" t="s">
        <v>55</v>
      </c>
      <c r="C13" s="27"/>
      <c r="D13" s="27"/>
      <c r="E13" s="27"/>
      <c r="F13" s="27"/>
      <c r="G13" s="27"/>
      <c r="H13" s="27"/>
      <c r="I13" s="27"/>
      <c r="J13" s="27"/>
      <c r="K13" s="26"/>
      <c r="L13" s="27"/>
      <c r="M13" s="27"/>
      <c r="N13" s="27"/>
    </row>
    <row r="14" spans="1:14" ht="30" customHeight="1" x14ac:dyDescent="0.25">
      <c r="A14" s="23">
        <v>11</v>
      </c>
      <c r="B14" s="9" t="s">
        <v>56</v>
      </c>
      <c r="C14" s="27"/>
      <c r="D14" s="27"/>
      <c r="E14" s="27"/>
      <c r="F14" s="27"/>
      <c r="G14" s="27"/>
      <c r="H14" s="27"/>
      <c r="I14" s="27"/>
      <c r="J14" s="27"/>
      <c r="K14" s="27"/>
      <c r="L14" s="27"/>
      <c r="M14" s="27"/>
      <c r="N14" s="26"/>
    </row>
    <row r="15" spans="1:14" ht="21" customHeight="1" x14ac:dyDescent="0.25">
      <c r="A15" s="23">
        <v>12</v>
      </c>
      <c r="B15" s="25" t="s">
        <v>59</v>
      </c>
      <c r="C15" s="24"/>
      <c r="D15" s="24"/>
      <c r="E15" s="24"/>
      <c r="F15" s="24"/>
      <c r="G15" s="24"/>
      <c r="H15" s="24"/>
      <c r="I15" s="24"/>
      <c r="J15" s="24"/>
      <c r="K15" s="24"/>
      <c r="L15" s="24"/>
      <c r="M15" s="24"/>
      <c r="N15" s="24"/>
    </row>
    <row r="16" spans="1:14" ht="34.5" customHeight="1" x14ac:dyDescent="0.25">
      <c r="A16" s="23">
        <v>13</v>
      </c>
      <c r="B16" s="25" t="s">
        <v>58</v>
      </c>
      <c r="C16" s="24"/>
      <c r="D16" s="24"/>
      <c r="E16" s="28"/>
      <c r="F16" s="24"/>
      <c r="G16" s="24"/>
      <c r="H16" s="28"/>
      <c r="I16" s="24"/>
      <c r="J16" s="24"/>
      <c r="K16" s="28"/>
      <c r="L16" s="24"/>
      <c r="M16" s="24"/>
      <c r="N16" s="28"/>
    </row>
    <row r="17" spans="1:14" ht="27.75" customHeight="1" x14ac:dyDescent="0.25">
      <c r="A17" s="23">
        <v>14</v>
      </c>
      <c r="B17" s="25" t="s">
        <v>26</v>
      </c>
      <c r="C17" s="28"/>
      <c r="D17" s="28"/>
      <c r="E17" s="28"/>
      <c r="F17" s="28"/>
      <c r="G17" s="28"/>
      <c r="H17" s="28"/>
      <c r="I17" s="28"/>
      <c r="J17" s="28"/>
      <c r="K17" s="28"/>
      <c r="L17" s="28"/>
      <c r="M17" s="28"/>
      <c r="N17" s="28"/>
    </row>
    <row r="18" spans="1:14" ht="20.25" customHeight="1" x14ac:dyDescent="0.25">
      <c r="A18" s="23">
        <v>15</v>
      </c>
      <c r="B18" s="25" t="s">
        <v>27</v>
      </c>
      <c r="C18" s="24"/>
      <c r="D18" s="24"/>
      <c r="E18" s="28"/>
      <c r="F18" s="24"/>
      <c r="G18" s="24"/>
      <c r="H18" s="28"/>
      <c r="I18" s="24"/>
      <c r="J18" s="24"/>
      <c r="K18" s="28"/>
      <c r="L18" s="24"/>
      <c r="M18" s="24"/>
      <c r="N18" s="28"/>
    </row>
    <row r="19" spans="1:14" ht="32.25" customHeight="1" x14ac:dyDescent="0.25">
      <c r="A19" s="23">
        <v>16</v>
      </c>
      <c r="B19" s="25" t="s">
        <v>57</v>
      </c>
      <c r="C19" s="24"/>
      <c r="D19" s="24"/>
      <c r="E19" s="28"/>
      <c r="F19" s="24"/>
      <c r="G19" s="24"/>
      <c r="H19" s="28"/>
      <c r="I19" s="24"/>
      <c r="J19" s="24"/>
      <c r="K19" s="28"/>
      <c r="L19" s="24"/>
      <c r="M19" s="24"/>
      <c r="N19" s="28"/>
    </row>
    <row r="20" spans="1:14" ht="21" customHeight="1" x14ac:dyDescent="0.25">
      <c r="A20" s="23">
        <v>17</v>
      </c>
      <c r="B20" s="43" t="s">
        <v>29</v>
      </c>
      <c r="C20" s="28"/>
      <c r="D20" s="28"/>
      <c r="E20" s="28"/>
      <c r="F20" s="28"/>
      <c r="G20" s="28"/>
      <c r="H20" s="28"/>
      <c r="I20" s="24"/>
      <c r="J20" s="24"/>
      <c r="K20" s="24"/>
      <c r="L20" s="24"/>
      <c r="M20" s="24"/>
      <c r="N20" s="24"/>
    </row>
    <row r="21" spans="1:14" ht="46.5" customHeight="1" x14ac:dyDescent="0.25">
      <c r="A21" s="23">
        <v>18</v>
      </c>
      <c r="B21" s="29" t="s">
        <v>63</v>
      </c>
      <c r="C21" s="24"/>
      <c r="D21" s="24"/>
      <c r="E21" s="24"/>
      <c r="F21" s="24"/>
      <c r="G21" s="24"/>
      <c r="H21" s="24"/>
      <c r="I21" s="28"/>
      <c r="J21" s="28"/>
      <c r="K21" s="28"/>
      <c r="L21" s="28"/>
      <c r="M21" s="28"/>
      <c r="N21" s="28"/>
    </row>
    <row r="22" spans="1:14" ht="35.25" customHeight="1" x14ac:dyDescent="0.25">
      <c r="A22" s="23">
        <v>20</v>
      </c>
      <c r="B22" s="29" t="s">
        <v>31</v>
      </c>
      <c r="C22" s="24"/>
      <c r="D22" s="24"/>
      <c r="E22" s="24"/>
      <c r="F22" s="24"/>
      <c r="G22" s="24"/>
      <c r="H22" s="24"/>
      <c r="I22" s="24"/>
      <c r="J22" s="24"/>
      <c r="K22" s="24"/>
      <c r="L22" s="24"/>
      <c r="M22" s="24"/>
      <c r="N22" s="24"/>
    </row>
    <row r="23" spans="1:14" ht="36" customHeight="1" x14ac:dyDescent="0.25">
      <c r="A23" s="23">
        <v>21</v>
      </c>
      <c r="B23" s="29" t="s">
        <v>32</v>
      </c>
      <c r="C23" s="24"/>
      <c r="D23" s="24"/>
      <c r="E23" s="24"/>
      <c r="F23" s="24"/>
      <c r="G23" s="24"/>
      <c r="H23" s="24"/>
      <c r="I23" s="24"/>
      <c r="J23" s="24"/>
      <c r="K23" s="24"/>
      <c r="L23" s="24"/>
      <c r="M23" s="24"/>
      <c r="N23" s="24"/>
    </row>
    <row r="24" spans="1:14" ht="35.25" customHeight="1" x14ac:dyDescent="0.25">
      <c r="A24" s="23">
        <v>22</v>
      </c>
      <c r="B24" s="29" t="s">
        <v>33</v>
      </c>
      <c r="C24" s="24"/>
      <c r="D24" s="24"/>
      <c r="E24" s="24"/>
      <c r="F24" s="24"/>
      <c r="G24" s="24"/>
      <c r="H24" s="24"/>
      <c r="I24" s="24"/>
      <c r="J24" s="24"/>
      <c r="K24" s="24"/>
      <c r="L24" s="24"/>
      <c r="M24" s="24"/>
      <c r="N24" s="24"/>
    </row>
    <row r="25" spans="1:14" ht="21.75" customHeight="1" x14ac:dyDescent="0.25">
      <c r="A25" s="23">
        <v>23</v>
      </c>
      <c r="B25" s="29" t="s">
        <v>34</v>
      </c>
      <c r="C25" s="24"/>
      <c r="D25" s="24"/>
      <c r="E25" s="24"/>
      <c r="F25" s="24"/>
      <c r="G25" s="24"/>
      <c r="H25" s="24"/>
      <c r="I25" s="24"/>
      <c r="J25" s="24"/>
      <c r="K25" s="24"/>
      <c r="L25" s="24"/>
      <c r="M25" s="24"/>
      <c r="N25" s="24"/>
    </row>
    <row r="26" spans="1:14" ht="48.75" customHeight="1" x14ac:dyDescent="0.25">
      <c r="A26" s="23">
        <v>24</v>
      </c>
      <c r="B26" s="29" t="s">
        <v>35</v>
      </c>
      <c r="C26" s="24"/>
      <c r="D26" s="24"/>
      <c r="E26" s="24"/>
      <c r="F26" s="24"/>
      <c r="G26" s="24"/>
      <c r="H26" s="24"/>
      <c r="I26" s="24"/>
      <c r="J26" s="24"/>
      <c r="K26" s="24"/>
      <c r="L26" s="24"/>
      <c r="M26" s="24"/>
      <c r="N26" s="24"/>
    </row>
  </sheetData>
  <pageMargins left="0.25" right="0.25" top="0.75" bottom="0.75" header="0.3" footer="0.3"/>
  <pageSetup paperSize="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Workplan</vt:lpstr>
      <vt:lpstr>Timeline</vt:lpstr>
      <vt:lpstr>Workplan!Print_Area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Khamlay Manivong</dc:creator>
  <cp:lastModifiedBy>HP</cp:lastModifiedBy>
  <cp:lastPrinted>2021-11-18T06:10:40Z</cp:lastPrinted>
  <dcterms:created xsi:type="dcterms:W3CDTF">2016-11-08T15:52:13Z</dcterms:created>
  <dcterms:modified xsi:type="dcterms:W3CDTF">2021-11-18T06:10:56Z</dcterms:modified>
</cp:coreProperties>
</file>